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ТЗ\ТЗ 25-Т Поставка и монтаж чистовой отделки в МОП\3 ТЗ на плитку\"/>
    </mc:Choice>
  </mc:AlternateContent>
  <xr:revisionPtr revIDLastSave="0" documentId="13_ncr:1_{95930417-7E73-4680-AE96-65AD7F48A3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литка" sheetId="3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3" l="1"/>
  <c r="F10" i="3" s="1"/>
  <c r="F6" i="3"/>
  <c r="F11" i="3" s="1"/>
  <c r="E9" i="3"/>
  <c r="F9" i="3"/>
  <c r="E8" i="3"/>
  <c r="F8" i="3" s="1"/>
  <c r="F12" i="3"/>
</calcChain>
</file>

<file path=xl/sharedStrings.xml><?xml version="1.0" encoding="utf-8"?>
<sst xmlns="http://schemas.openxmlformats.org/spreadsheetml/2006/main" count="41" uniqueCount="36">
  <si>
    <t>Объект:</t>
  </si>
  <si>
    <t>Код затрат</t>
  </si>
  <si>
    <t>п/п</t>
  </si>
  <si>
    <t>Ед.изм</t>
  </si>
  <si>
    <t>Общая стоимость</t>
  </si>
  <si>
    <t>Расход на единицу</t>
  </si>
  <si>
    <t>Примечание</t>
  </si>
  <si>
    <t>Код 3 уровень</t>
  </si>
  <si>
    <t>ИТОГО</t>
  </si>
  <si>
    <t>В том числе НДС 20%:</t>
  </si>
  <si>
    <t>м2</t>
  </si>
  <si>
    <t>Услуга:</t>
  </si>
  <si>
    <t>кг</t>
  </si>
  <si>
    <t>Итоговая стоимость</t>
  </si>
  <si>
    <t>Многоэтажный многоквартирный жилой дом №68 по ул. Новая 8-я в микрорайоне №17а жилого района "Север" в Октябрьском районе г. Ижевска</t>
  </si>
  <si>
    <t>Грунтовка глубокого проникновения</t>
  </si>
  <si>
    <t>Керамогранит Kerama Marazzi Листоне 99*402*8</t>
  </si>
  <si>
    <t>Керамогранит под дерево Kerama Marazzi терраццо серый светлый обрезной 600х600</t>
  </si>
  <si>
    <t>п.м.</t>
  </si>
  <si>
    <t>Наименование материалов</t>
  </si>
  <si>
    <t>Объем на один этаж одну секцию</t>
  </si>
  <si>
    <t>Общий объем (две секции)</t>
  </si>
  <si>
    <t>Затирка двухкомпонентная</t>
  </si>
  <si>
    <t>Плиточный клей</t>
  </si>
  <si>
    <t>Поставка плитки</t>
  </si>
  <si>
    <t>смотрите ссылку, обратите внимание на рисунок плитки, также рассматривается схожий к нашему рисунку аналог</t>
  </si>
  <si>
    <t>смотрите ссылку, при отсутствии данного профиля, просим предоставить неокрашенный профиль</t>
  </si>
  <si>
    <t>Наименование поставщика:</t>
  </si>
  <si>
    <t xml:space="preserve">Профиль металлический декоративный P образный серебро сатинированное для плитки, окрашенный порошком в черный цвет
</t>
  </si>
  <si>
    <t>https://kerama-marazzi.com/catalog/gres/sg632420r/</t>
  </si>
  <si>
    <t>https://izhprofil.ru/profili-iz-nerzhaveyushchej-stali/tproduct/245148813-992517175261-profil-r-obraznii-serebro-satinirovannoe</t>
  </si>
  <si>
    <t>Коммерческая цена за ед.</t>
  </si>
  <si>
    <t>Бетоноконтакт</t>
  </si>
  <si>
    <t>120гр/м2</t>
  </si>
  <si>
    <t>6кг</t>
  </si>
  <si>
    <t>280гр/м2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</si>
</sst>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8"/>
      <name val="Arial"/>
    </font>
    <font>
      <b/>
      <sz val="10"/>
      <name val="Arial"/>
      <family val="2"/>
      <charset val="204"/>
    </font>
    <font>
      <b/>
      <sz val="9"/>
      <color rgb="FF594304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b/>
      <sz val="8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rgb="FFFF0000"/>
      <name val="Arial"/>
      <family val="2"/>
      <charset val="204"/>
    </font>
    <font>
      <u/>
      <sz val="8"/>
      <color theme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  <fill>
      <patternFill patternType="solid">
        <fgColor rgb="FFC0DCC0"/>
        <bgColor auto="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/>
    </xf>
    <xf numFmtId="0" fontId="0" fillId="3" borderId="2" xfId="0" applyFill="1" applyBorder="1" applyAlignment="1">
      <alignment horizontal="left"/>
    </xf>
    <xf numFmtId="4" fontId="0" fillId="3" borderId="4" xfId="0" applyNumberFormat="1" applyFill="1" applyBorder="1" applyAlignment="1">
      <alignment horizontal="right"/>
    </xf>
    <xf numFmtId="0" fontId="0" fillId="3" borderId="3" xfId="0" applyFill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49" fontId="3" fillId="4" borderId="5" xfId="0" applyNumberFormat="1" applyFont="1" applyFill="1" applyBorder="1" applyAlignment="1">
      <alignment horizontal="right" vertical="top" wrapText="1"/>
    </xf>
    <xf numFmtId="4" fontId="4" fillId="4" borderId="6" xfId="0" applyNumberFormat="1" applyFont="1" applyFill="1" applyBorder="1" applyAlignment="1">
      <alignment vertical="top" wrapText="1"/>
    </xf>
    <xf numFmtId="164" fontId="4" fillId="4" borderId="6" xfId="0" applyNumberFormat="1" applyFont="1" applyFill="1" applyBorder="1" applyAlignment="1">
      <alignment vertical="top" wrapText="1"/>
    </xf>
    <xf numFmtId="0" fontId="4" fillId="4" borderId="6" xfId="0" applyFont="1" applyFill="1" applyBorder="1" applyAlignment="1">
      <alignment vertical="top" wrapText="1"/>
    </xf>
    <xf numFmtId="0" fontId="5" fillId="4" borderId="6" xfId="0" applyFont="1" applyFill="1" applyBorder="1" applyAlignment="1">
      <alignment vertical="top" wrapText="1"/>
    </xf>
    <xf numFmtId="0" fontId="4" fillId="4" borderId="5" xfId="0" applyFont="1" applyFill="1" applyBorder="1" applyAlignment="1">
      <alignment vertical="top" wrapText="1"/>
    </xf>
    <xf numFmtId="4" fontId="4" fillId="4" borderId="7" xfId="0" applyNumberFormat="1" applyFont="1" applyFill="1" applyBorder="1" applyAlignment="1">
      <alignment vertical="top" wrapText="1"/>
    </xf>
    <xf numFmtId="49" fontId="7" fillId="4" borderId="5" xfId="0" applyNumberFormat="1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right"/>
    </xf>
    <xf numFmtId="0" fontId="0" fillId="3" borderId="10" xfId="0" applyFill="1" applyBorder="1" applyAlignment="1">
      <alignment horizontal="left"/>
    </xf>
    <xf numFmtId="0" fontId="4" fillId="4" borderId="5" xfId="0" applyFont="1" applyFill="1" applyBorder="1" applyAlignment="1">
      <alignment horizontal="right" vertical="top" wrapText="1"/>
    </xf>
    <xf numFmtId="0" fontId="8" fillId="4" borderId="5" xfId="0" applyFont="1" applyFill="1" applyBorder="1" applyAlignment="1">
      <alignment horizontal="right" vertical="center" wrapText="1"/>
    </xf>
    <xf numFmtId="0" fontId="8" fillId="4" borderId="5" xfId="0" applyFont="1" applyFill="1" applyBorder="1" applyAlignment="1">
      <alignment horizontal="right" vertical="top" wrapText="1"/>
    </xf>
    <xf numFmtId="49" fontId="4" fillId="4" borderId="6" xfId="0" applyNumberFormat="1" applyFont="1" applyFill="1" applyBorder="1" applyAlignment="1">
      <alignment vertical="top" wrapText="1"/>
    </xf>
    <xf numFmtId="0" fontId="9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4" fontId="1" fillId="0" borderId="0" xfId="0" applyNumberFormat="1" applyFont="1" applyAlignment="1">
      <alignment horizontal="right" vertical="center"/>
    </xf>
    <xf numFmtId="4" fontId="3" fillId="3" borderId="10" xfId="0" applyNumberFormat="1" applyFont="1" applyFill="1" applyBorder="1" applyAlignment="1">
      <alignment horizontal="right"/>
    </xf>
    <xf numFmtId="4" fontId="0" fillId="3" borderId="3" xfId="0" applyNumberFormat="1" applyFill="1" applyBorder="1" applyAlignment="1">
      <alignment horizontal="right"/>
    </xf>
    <xf numFmtId="4" fontId="10" fillId="4" borderId="6" xfId="1" applyNumberFormat="1" applyFill="1" applyBorder="1" applyAlignment="1">
      <alignment vertical="top" wrapText="1"/>
    </xf>
    <xf numFmtId="0" fontId="4" fillId="0" borderId="0" xfId="0" applyFont="1" applyAlignment="1">
      <alignment horizontal="right" vertical="top" wrapText="1"/>
    </xf>
    <xf numFmtId="0" fontId="4" fillId="0" borderId="5" xfId="0" applyFont="1" applyBorder="1" applyAlignment="1">
      <alignment horizontal="right" vertical="top" wrapText="1"/>
    </xf>
    <xf numFmtId="0" fontId="6" fillId="3" borderId="10" xfId="0" applyFont="1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8" fillId="4" borderId="5" xfId="0" applyNumberFormat="1" applyFont="1" applyFill="1" applyBorder="1" applyAlignment="1">
      <alignment horizontal="righ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zhprofil.ru/profili-iz-nerzhaveyushchej-stali/tproduct/245148813-992517175261-profil-r-obraznii-serebro-satinirovannoe" TargetMode="External"/><Relationship Id="rId1" Type="http://schemas.openxmlformats.org/officeDocument/2006/relationships/hyperlink" Target="https://kerama-marazzi.com/catalog/gres/sg632420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7C830-02E4-43BB-8EBE-EF299716D131}">
  <sheetPr>
    <outlinePr summaryBelow="0" summaryRight="0"/>
    <pageSetUpPr autoPageBreaks="0"/>
  </sheetPr>
  <dimension ref="A1:M14"/>
  <sheetViews>
    <sheetView tabSelected="1" zoomScaleNormal="100" workbookViewId="0">
      <selection activeCell="F12" sqref="F12"/>
    </sheetView>
  </sheetViews>
  <sheetFormatPr defaultColWidth="10.5" defaultRowHeight="11.45" customHeight="1" outlineLevelCol="1" x14ac:dyDescent="0.2"/>
  <cols>
    <col min="1" max="1" width="13" style="1" customWidth="1"/>
    <col min="2" max="2" width="20.6640625" style="1" customWidth="1"/>
    <col min="3" max="3" width="34.6640625" style="1" customWidth="1"/>
    <col min="4" max="4" width="8.83203125" style="1" customWidth="1"/>
    <col min="5" max="5" width="11.33203125" style="1" hidden="1" customWidth="1"/>
    <col min="6" max="6" width="12.1640625" style="1" customWidth="1"/>
    <col min="7" max="7" width="18.6640625" style="1" customWidth="1"/>
    <col min="8" max="9" width="22.33203125" style="1" customWidth="1"/>
    <col min="10" max="10" width="13.83203125" style="1" customWidth="1" collapsed="1"/>
    <col min="11" max="11" width="17.5" style="1" hidden="1" customWidth="1" outlineLevel="1"/>
    <col min="12" max="12" width="7.33203125" style="1" hidden="1" customWidth="1" outlineLevel="1"/>
  </cols>
  <sheetData>
    <row r="1" spans="1:13" s="1" customFormat="1" ht="24" customHeight="1" x14ac:dyDescent="0.2">
      <c r="A1" s="36" t="s">
        <v>11</v>
      </c>
      <c r="B1" s="36"/>
      <c r="C1" s="37" t="s">
        <v>24</v>
      </c>
      <c r="D1" s="37"/>
      <c r="E1" s="37"/>
      <c r="F1" s="37"/>
      <c r="G1" s="37"/>
      <c r="H1" s="37"/>
      <c r="I1" s="25"/>
    </row>
    <row r="2" spans="1:13" s="1" customFormat="1" ht="24" customHeight="1" x14ac:dyDescent="0.2">
      <c r="A2" s="42" t="s">
        <v>27</v>
      </c>
      <c r="B2" s="43"/>
      <c r="C2" s="42"/>
      <c r="D2" s="44"/>
      <c r="E2" s="44"/>
      <c r="F2" s="44"/>
      <c r="G2" s="44"/>
      <c r="H2" s="43"/>
      <c r="I2" s="26"/>
    </row>
    <row r="3" spans="1:13" s="2" customFormat="1" ht="28.5" customHeight="1" x14ac:dyDescent="0.2">
      <c r="A3" s="38" t="s">
        <v>0</v>
      </c>
      <c r="B3" s="38"/>
      <c r="C3" s="39" t="s">
        <v>14</v>
      </c>
      <c r="D3" s="39"/>
      <c r="E3" s="39"/>
      <c r="F3" s="39"/>
      <c r="G3" s="39"/>
      <c r="H3" s="39"/>
      <c r="I3" s="27"/>
    </row>
    <row r="4" spans="1:13" ht="26.1" customHeight="1" thickBot="1" x14ac:dyDescent="0.25">
      <c r="A4" s="40" t="s">
        <v>13</v>
      </c>
      <c r="B4" s="40"/>
      <c r="C4" s="41"/>
      <c r="D4" s="41"/>
      <c r="E4" s="41"/>
      <c r="F4" s="41"/>
      <c r="G4" s="41"/>
      <c r="H4" s="41"/>
      <c r="I4" s="28"/>
    </row>
    <row r="5" spans="1:13" ht="51.75" customHeight="1" thickBot="1" x14ac:dyDescent="0.25">
      <c r="A5" s="17" t="s">
        <v>1</v>
      </c>
      <c r="B5" s="17" t="s">
        <v>2</v>
      </c>
      <c r="C5" s="17" t="s">
        <v>19</v>
      </c>
      <c r="D5" s="17" t="s">
        <v>3</v>
      </c>
      <c r="E5" s="17" t="s">
        <v>20</v>
      </c>
      <c r="F5" s="17" t="s">
        <v>21</v>
      </c>
      <c r="G5" s="17" t="s">
        <v>31</v>
      </c>
      <c r="H5" s="17" t="s">
        <v>4</v>
      </c>
      <c r="I5" s="17" t="s">
        <v>6</v>
      </c>
      <c r="J5" s="17" t="s">
        <v>5</v>
      </c>
      <c r="K5" s="17" t="s">
        <v>6</v>
      </c>
      <c r="L5" s="16" t="s">
        <v>7</v>
      </c>
    </row>
    <row r="6" spans="1:13" s="3" customFormat="1" ht="36" x14ac:dyDescent="0.2">
      <c r="A6" s="13"/>
      <c r="B6" s="15"/>
      <c r="C6" s="32" t="s">
        <v>17</v>
      </c>
      <c r="D6" s="20" t="s">
        <v>10</v>
      </c>
      <c r="E6" s="14">
        <v>88</v>
      </c>
      <c r="F6" s="22">
        <f>E6*16*2*1.05</f>
        <v>2956.8</v>
      </c>
      <c r="G6" s="10"/>
      <c r="H6" s="9"/>
      <c r="I6" s="31" t="s">
        <v>29</v>
      </c>
      <c r="J6" s="11"/>
      <c r="K6" s="12"/>
      <c r="L6" s="7"/>
      <c r="M6" s="24" t="s">
        <v>25</v>
      </c>
    </row>
    <row r="7" spans="1:13" s="3" customFormat="1" ht="24" x14ac:dyDescent="0.2">
      <c r="A7" s="13"/>
      <c r="B7" s="8"/>
      <c r="C7" s="20" t="s">
        <v>16</v>
      </c>
      <c r="D7" s="20" t="s">
        <v>10</v>
      </c>
      <c r="E7" s="14">
        <v>12</v>
      </c>
      <c r="F7" s="22">
        <f>E7*16*2*1.05</f>
        <v>403.20000000000005</v>
      </c>
      <c r="G7" s="10"/>
      <c r="H7" s="9"/>
      <c r="I7" s="9"/>
      <c r="J7" s="11"/>
      <c r="K7" s="12"/>
      <c r="L7" s="7"/>
      <c r="M7" s="24"/>
    </row>
    <row r="8" spans="1:13" s="3" customFormat="1" ht="12" x14ac:dyDescent="0.2">
      <c r="A8" s="13"/>
      <c r="B8" s="8"/>
      <c r="C8" s="20" t="s">
        <v>22</v>
      </c>
      <c r="D8" s="20" t="s">
        <v>12</v>
      </c>
      <c r="E8" s="14">
        <f>(E6+E7)*0.1</f>
        <v>10</v>
      </c>
      <c r="F8" s="21">
        <f>E8*16*2</f>
        <v>320</v>
      </c>
      <c r="G8" s="10"/>
      <c r="H8" s="9"/>
      <c r="I8" s="9"/>
      <c r="J8" s="11"/>
      <c r="K8" s="12"/>
      <c r="L8" s="7"/>
    </row>
    <row r="9" spans="1:13" s="3" customFormat="1" ht="12" x14ac:dyDescent="0.2">
      <c r="A9" s="13"/>
      <c r="B9" s="15"/>
      <c r="C9" s="20" t="s">
        <v>23</v>
      </c>
      <c r="D9" s="20" t="s">
        <v>12</v>
      </c>
      <c r="E9" s="14">
        <f>(E6+E7)*6</f>
        <v>600</v>
      </c>
      <c r="F9" s="21">
        <f>E9*16*2</f>
        <v>19200</v>
      </c>
      <c r="G9" s="10"/>
      <c r="H9" s="9"/>
      <c r="I9" s="9"/>
      <c r="J9" s="23" t="s">
        <v>34</v>
      </c>
      <c r="K9" s="12"/>
      <c r="L9" s="7"/>
    </row>
    <row r="10" spans="1:13" s="3" customFormat="1" ht="24" x14ac:dyDescent="0.2">
      <c r="A10" s="13"/>
      <c r="B10" s="15"/>
      <c r="C10" s="20" t="s">
        <v>15</v>
      </c>
      <c r="D10" s="20" t="s">
        <v>12</v>
      </c>
      <c r="E10" s="14">
        <v>8.5</v>
      </c>
      <c r="F10" s="45">
        <f>ROUNDUP(F7*0.12,0)</f>
        <v>49</v>
      </c>
      <c r="G10" s="10"/>
      <c r="H10" s="9"/>
      <c r="I10" s="9"/>
      <c r="J10" s="23" t="s">
        <v>33</v>
      </c>
      <c r="K10" s="12"/>
      <c r="L10" s="7"/>
    </row>
    <row r="11" spans="1:13" s="3" customFormat="1" ht="12" x14ac:dyDescent="0.2">
      <c r="A11" s="13"/>
      <c r="B11" s="15"/>
      <c r="C11" s="20" t="s">
        <v>32</v>
      </c>
      <c r="D11" s="20" t="s">
        <v>12</v>
      </c>
      <c r="E11" s="14"/>
      <c r="F11" s="21">
        <f>ROUNDUP(F6*0.28,0)</f>
        <v>828</v>
      </c>
      <c r="G11" s="10"/>
      <c r="H11" s="9"/>
      <c r="I11" s="9"/>
      <c r="J11" s="23" t="s">
        <v>35</v>
      </c>
      <c r="K11" s="12"/>
      <c r="L11" s="7"/>
    </row>
    <row r="12" spans="1:13" s="3" customFormat="1" ht="72" x14ac:dyDescent="0.2">
      <c r="A12" s="13"/>
      <c r="B12" s="15"/>
      <c r="C12" s="33" t="s">
        <v>28</v>
      </c>
      <c r="D12" s="20" t="s">
        <v>18</v>
      </c>
      <c r="E12" s="14">
        <v>21.8</v>
      </c>
      <c r="F12" s="22">
        <f t="shared" ref="F12" si="0">E12*16*2</f>
        <v>697.6</v>
      </c>
      <c r="G12" s="10"/>
      <c r="H12" s="9"/>
      <c r="I12" s="31" t="s">
        <v>30</v>
      </c>
      <c r="J12" s="23"/>
      <c r="K12" s="12"/>
      <c r="L12" s="7"/>
      <c r="M12" s="24" t="s">
        <v>26</v>
      </c>
    </row>
    <row r="13" spans="1:13" ht="12" customHeight="1" x14ac:dyDescent="0.2">
      <c r="A13" s="34" t="s">
        <v>8</v>
      </c>
      <c r="B13" s="34"/>
      <c r="C13" s="34"/>
      <c r="D13" s="34"/>
      <c r="E13" s="34"/>
      <c r="F13" s="34"/>
      <c r="G13" s="34"/>
      <c r="H13" s="18"/>
      <c r="I13" s="29"/>
      <c r="J13" s="19"/>
      <c r="K13" s="19"/>
      <c r="L13" s="4"/>
    </row>
    <row r="14" spans="1:13" ht="11.1" customHeight="1" thickBot="1" x14ac:dyDescent="0.25">
      <c r="A14" s="35" t="s">
        <v>9</v>
      </c>
      <c r="B14" s="35"/>
      <c r="C14" s="35"/>
      <c r="D14" s="35"/>
      <c r="E14" s="35"/>
      <c r="F14" s="35"/>
      <c r="G14" s="35"/>
      <c r="H14" s="5"/>
      <c r="I14" s="30"/>
      <c r="J14" s="6"/>
      <c r="K14" s="6"/>
      <c r="L14" s="6"/>
    </row>
  </sheetData>
  <mergeCells count="10">
    <mergeCell ref="A13:G13"/>
    <mergeCell ref="A14:G14"/>
    <mergeCell ref="A1:B1"/>
    <mergeCell ref="C1:H1"/>
    <mergeCell ref="A3:B3"/>
    <mergeCell ref="C3:H3"/>
    <mergeCell ref="A4:B4"/>
    <mergeCell ref="C4:H4"/>
    <mergeCell ref="A2:B2"/>
    <mergeCell ref="C2:H2"/>
  </mergeCells>
  <hyperlinks>
    <hyperlink ref="I6" r:id="rId1" xr:uid="{24D85879-E383-4B7B-882D-EC7FABE013D9}"/>
    <hyperlink ref="I12" r:id="rId2" xr:uid="{8E8B8D1E-6271-4FA6-95C2-1E02E4A9E808}"/>
  </hyperlinks>
  <pageMargins left="0.75" right="1" top="0.75" bottom="1" header="0.5" footer="0.5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Плитка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2023-02-20T11:25:20Z</dcterms:created>
  <dcterms:modified xsi:type="dcterms:W3CDTF">2024-02-14T10:19:01Z</dcterms:modified>
</cp:coreProperties>
</file>