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\Desktop\Тендер на монтаж окон и балконных дверей из ПВХ\"/>
    </mc:Choice>
  </mc:AlternateContent>
  <bookViews>
    <workbookView xWindow="0" yWindow="0" windowWidth="28800" windowHeight="11835"/>
  </bookViews>
  <sheets>
    <sheet name="ЦД" sheetId="1" r:id="rId1"/>
    <sheet name="Изменения" sheetId="2" r:id="rId2"/>
  </sheets>
  <definedNames>
    <definedName name="_xlnm.Print_Area" localSheetId="1">Изменения!$A$1:$I$22</definedName>
  </definedNames>
  <calcPr calcId="152511" refMode="R1C1"/>
</workbook>
</file>

<file path=xl/calcChain.xml><?xml version="1.0" encoding="utf-8"?>
<calcChain xmlns="http://schemas.openxmlformats.org/spreadsheetml/2006/main">
  <c r="G20" i="1" l="1"/>
  <c r="G1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5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6" i="1"/>
  <c r="E16" i="1"/>
  <c r="E14" i="1"/>
  <c r="E12" i="1"/>
  <c r="E18" i="1" l="1"/>
  <c r="E8" i="1"/>
  <c r="G21" i="1" l="1"/>
  <c r="C3" i="1" l="1"/>
</calcChain>
</file>

<file path=xl/comments1.xml><?xml version="1.0" encoding="utf-8"?>
<comments xmlns="http://schemas.openxmlformats.org/spreadsheetml/2006/main">
  <authors>
    <author>Сиса Сергей Викторович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Остекление балконов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<sst xmlns="http://schemas.openxmlformats.org/spreadsheetml/2006/main" count="70" uniqueCount="48">
  <si>
    <t>Ценовой документ:</t>
  </si>
  <si>
    <t>Объект:</t>
  </si>
  <si>
    <t>На сумму:</t>
  </si>
  <si>
    <t>Статья Затрат</t>
  </si>
  <si>
    <t>п/п</t>
  </si>
  <si>
    <t>Наименование работ и затрат</t>
  </si>
  <si>
    <t>Ед.изм</t>
  </si>
  <si>
    <t>Объем</t>
  </si>
  <si>
    <t>Цена</t>
  </si>
  <si>
    <t>Общая стоимость</t>
  </si>
  <si>
    <t>Расход на единицу</t>
  </si>
  <si>
    <t>Примечание</t>
  </si>
  <si>
    <t>Тип Строки</t>
  </si>
  <si>
    <t>Поставщик материалов</t>
  </si>
  <si>
    <t>Монтаж окон ПВХ</t>
  </si>
  <si>
    <t>м2</t>
  </si>
  <si>
    <t>Монтаж подоконных досок ПВХ</t>
  </si>
  <si>
    <t>Подоконная доска ПВХ</t>
  </si>
  <si>
    <t>Монтаж откосов</t>
  </si>
  <si>
    <t>Откосы из сэндвич панелей</t>
  </si>
  <si>
    <t>Всего материалов:</t>
  </si>
  <si>
    <t>ИТОГО стоимость всех работ и материалов включая НДС: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</si>
  <si>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</si>
  <si>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</si>
  <si>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</si>
  <si>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</si>
  <si>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</si>
  <si>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</si>
  <si>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Наименование работ</t>
  </si>
  <si>
    <t>2. Стоимость работ включает: ФОТ, накладные расходы (НР), строительную прибыль (СП), зимнее удорожание, работу в ночное время, налоги, эксплуатацию машин и механизмов (ЭММ). Все расценки включают НДС 20%.</t>
  </si>
  <si>
    <t>В стоимости монтажных работ  должна быть учтена стоимость монтажа всех конструкций  согласно проекту. В стоимость работ входит участие подрядной организации в комиссии по передаче объекта управляющей компании.</t>
  </si>
  <si>
    <t>ВНЕСЕНИЕ ИЗМЕНЕНИЙ В ФОРМУ ЦЕНОВОГО ДОКУМЕНТА И ПРИМЕЧАНИЯ НЕ ДОПУСКАЕТСЯ! ВСЕ ПРЕДЛОЖЕНИЯ, ЗАМЕЧАНИЯ И КОММЕНТАРИИ ПРИ ИХ НАЛИЧИИ НЕОБХОДИМО УКАЗАТЬ НА ЛИСТЕ "ИЗМЕНЕНИЯ"</t>
  </si>
  <si>
    <t>Заполнить заложенные в ЦД наименования и характеристики:</t>
  </si>
  <si>
    <t>Наименование фурнитуры</t>
  </si>
  <si>
    <t>«Многоквартирный жилой дом со встроенными нежилыми помещениями расположенный на земельном участке с кадастровым номером 59:01:4211198:674 по адресу: Пермский край, г. Пермь, ул. Алексеевская, 47».</t>
  </si>
  <si>
    <t>Изготовление и монтаж оконных и балконных конструкций из ПВХ</t>
  </si>
  <si>
    <t>Монтаж балконных дверей из ПВХ</t>
  </si>
  <si>
    <t>Откосы из сэндвич панелей (толщиной 10 мм)</t>
  </si>
  <si>
    <t>Монтаж подоконных отливов</t>
  </si>
  <si>
    <t>Отлив из оцинкованной стали (толщ. 0,7 мм. )</t>
  </si>
  <si>
    <t>Устройство замков безопасности</t>
  </si>
  <si>
    <t>шт</t>
  </si>
  <si>
    <t>Замок безопасности</t>
  </si>
  <si>
    <t xml:space="preserve"> Учесть устройство временной защиты стеклопакетов пленкой с 2-х сторон ( на период проведения СМР) и снятие этой пленки. Оконные(балконные) ручки - Rotoline, Maco Harmony, Hoppe Tekla</t>
  </si>
  <si>
    <t>на створках окон</t>
  </si>
  <si>
    <t>Дверной блок из ПВХ-профилей. (толщиной не менее 70 мм) с остеклением</t>
  </si>
  <si>
    <t>ламинация с наружной стороны (RAL 7024). Внутренний белого цвета.</t>
  </si>
  <si>
    <t>Оконный блок из ПВХ-профилей с остеклением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</si>
</sst>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8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rgb="FF594304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i/>
      <u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9D9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BFDCBF"/>
        <bgColor auto="1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9D9"/>
        <bgColor indexed="64"/>
      </patternFill>
    </fill>
    <fill>
      <patternFill patternType="solid">
        <fgColor rgb="FFC3B48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3" borderId="3" xfId="0" applyFont="1" applyFill="1" applyBorder="1" applyAlignment="1">
      <alignment horizontal="left" vertical="top" wrapText="1" indent="1"/>
    </xf>
    <xf numFmtId="0" fontId="5" fillId="4" borderId="4" xfId="0" applyFont="1" applyFill="1" applyBorder="1" applyAlignment="1">
      <alignment horizontal="left"/>
    </xf>
    <xf numFmtId="4" fontId="1" fillId="4" borderId="3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/>
    </xf>
    <xf numFmtId="4" fontId="1" fillId="4" borderId="7" xfId="0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4" fontId="5" fillId="4" borderId="13" xfId="0" applyNumberFormat="1" applyFont="1" applyFill="1" applyBorder="1" applyAlignment="1">
      <alignment horizontal="right"/>
    </xf>
    <xf numFmtId="0" fontId="5" fillId="4" borderId="14" xfId="0" applyFont="1" applyFill="1" applyBorder="1" applyAlignment="1">
      <alignment horizontal="left"/>
    </xf>
    <xf numFmtId="0" fontId="0" fillId="8" borderId="18" xfId="0" applyFill="1" applyBorder="1" applyAlignment="1">
      <alignment horizontal="left" vertical="top"/>
    </xf>
    <xf numFmtId="0" fontId="5" fillId="6" borderId="18" xfId="1" applyFill="1" applyBorder="1" applyAlignment="1">
      <alignment horizontal="left" vertical="center" wrapText="1"/>
    </xf>
    <xf numFmtId="0" fontId="1" fillId="9" borderId="15" xfId="0" applyFont="1" applyFill="1" applyBorder="1" applyAlignment="1">
      <alignment horizontal="left" vertical="top" indent="1"/>
    </xf>
    <xf numFmtId="0" fontId="4" fillId="9" borderId="3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justify" vertical="top" wrapText="1"/>
    </xf>
    <xf numFmtId="0" fontId="1" fillId="10" borderId="15" xfId="0" applyFont="1" applyFill="1" applyBorder="1" applyAlignment="1">
      <alignment horizontal="left" vertical="top" indent="1"/>
    </xf>
    <xf numFmtId="0" fontId="4" fillId="10" borderId="3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left" vertical="top" indent="1"/>
    </xf>
    <xf numFmtId="0" fontId="6" fillId="9" borderId="16" xfId="0" applyFont="1" applyFill="1" applyBorder="1" applyAlignment="1">
      <alignment horizontal="justify" vertical="top" wrapText="1"/>
    </xf>
    <xf numFmtId="0" fontId="1" fillId="9" borderId="3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right" vertical="top" wrapText="1"/>
    </xf>
    <xf numFmtId="0" fontId="6" fillId="9" borderId="3" xfId="0" applyFont="1" applyFill="1" applyBorder="1" applyAlignment="1">
      <alignment horizontal="left" vertical="top" wrapText="1"/>
    </xf>
    <xf numFmtId="2" fontId="6" fillId="9" borderId="3" xfId="0" applyNumberFormat="1" applyFont="1" applyFill="1" applyBorder="1" applyAlignment="1">
      <alignment horizontal="right" vertical="top" wrapText="1"/>
    </xf>
    <xf numFmtId="0" fontId="1" fillId="9" borderId="18" xfId="0" applyFont="1" applyFill="1" applyBorder="1" applyAlignment="1">
      <alignment horizontal="left" vertical="top" wrapText="1"/>
    </xf>
    <xf numFmtId="0" fontId="6" fillId="9" borderId="18" xfId="0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6" fillId="9" borderId="3" xfId="0" applyNumberFormat="1" applyFont="1" applyFill="1" applyBorder="1" applyAlignment="1">
      <alignment horizontal="right" vertical="top" wrapText="1"/>
    </xf>
    <xf numFmtId="0" fontId="1" fillId="9" borderId="3" xfId="0" applyFont="1" applyFill="1" applyBorder="1" applyAlignment="1">
      <alignment horizontal="left" vertical="top" wrapText="1" indent="1"/>
    </xf>
    <xf numFmtId="4" fontId="1" fillId="9" borderId="3" xfId="0" applyNumberFormat="1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9" borderId="16" xfId="0" applyFont="1" applyFill="1" applyBorder="1" applyAlignment="1">
      <alignment horizontal="justify" vertical="top" wrapText="1"/>
    </xf>
    <xf numFmtId="0" fontId="5" fillId="9" borderId="15" xfId="0" applyFont="1" applyFill="1" applyBorder="1" applyAlignment="1">
      <alignment horizontal="left" vertical="top" indent="1"/>
    </xf>
    <xf numFmtId="4" fontId="6" fillId="9" borderId="3" xfId="0" applyNumberFormat="1" applyFont="1" applyFill="1" applyBorder="1" applyAlignment="1">
      <alignment horizontal="center" vertical="top"/>
    </xf>
    <xf numFmtId="0" fontId="6" fillId="9" borderId="3" xfId="0" applyFont="1" applyFill="1" applyBorder="1" applyAlignment="1">
      <alignment horizontal="left" vertical="top" wrapText="1" indent="1"/>
    </xf>
    <xf numFmtId="0" fontId="1" fillId="9" borderId="20" xfId="0" applyFont="1" applyFill="1" applyBorder="1" applyAlignment="1">
      <alignment horizontal="left" vertical="top" indent="1"/>
    </xf>
    <xf numFmtId="0" fontId="6" fillId="9" borderId="19" xfId="0" applyFont="1" applyFill="1" applyBorder="1" applyAlignment="1">
      <alignment horizontal="left" vertical="top" wrapText="1" indent="1"/>
    </xf>
    <xf numFmtId="4" fontId="6" fillId="9" borderId="19" xfId="0" applyNumberFormat="1" applyFont="1" applyFill="1" applyBorder="1" applyAlignment="1">
      <alignment horizontal="center" vertical="top"/>
    </xf>
    <xf numFmtId="0" fontId="1" fillId="9" borderId="18" xfId="0" applyFont="1" applyFill="1" applyBorder="1" applyAlignment="1">
      <alignment horizontal="left" vertical="top" indent="1"/>
    </xf>
    <xf numFmtId="4" fontId="6" fillId="9" borderId="18" xfId="0" applyNumberFormat="1" applyFont="1" applyFill="1" applyBorder="1" applyAlignment="1">
      <alignment horizontal="center" vertical="top"/>
    </xf>
    <xf numFmtId="0" fontId="1" fillId="9" borderId="10" xfId="0" applyFont="1" applyFill="1" applyBorder="1" applyAlignment="1">
      <alignment horizontal="justify" vertical="top" wrapText="1"/>
    </xf>
    <xf numFmtId="0" fontId="5" fillId="9" borderId="10" xfId="0" applyFont="1" applyFill="1" applyBorder="1" applyAlignment="1">
      <alignment horizontal="justify" vertical="top" wrapText="1"/>
    </xf>
    <xf numFmtId="0" fontId="1" fillId="10" borderId="3" xfId="0" applyFont="1" applyFill="1" applyBorder="1" applyAlignment="1">
      <alignment horizontal="left" vertical="top" wrapText="1" indent="1"/>
    </xf>
    <xf numFmtId="4" fontId="1" fillId="10" borderId="3" xfId="0" applyNumberFormat="1" applyFont="1" applyFill="1" applyBorder="1" applyAlignment="1">
      <alignment horizontal="center" vertical="top"/>
    </xf>
    <xf numFmtId="0" fontId="1" fillId="10" borderId="3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10" borderId="3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5" fillId="6" borderId="18" xfId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4" fontId="2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9" fillId="7" borderId="1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5" fillId="4" borderId="11" xfId="0" applyFont="1" applyFill="1" applyBorder="1" applyAlignment="1">
      <alignment horizontal="right"/>
    </xf>
    <xf numFmtId="0" fontId="5" fillId="4" borderId="12" xfId="0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top" wrapText="1"/>
    </xf>
    <xf numFmtId="2" fontId="6" fillId="10" borderId="3" xfId="0" applyNumberFormat="1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2" fontId="6" fillId="9" borderId="3" xfId="0" applyNumberFormat="1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2" fontId="1" fillId="9" borderId="3" xfId="0" applyNumberFormat="1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/>
    </xf>
    <xf numFmtId="0" fontId="1" fillId="9" borderId="4" xfId="0" applyFont="1" applyFill="1" applyBorder="1" applyAlignment="1">
      <alignment horizontal="center" vertical="top" wrapText="1"/>
    </xf>
    <xf numFmtId="2" fontId="1" fillId="9" borderId="18" xfId="0" applyNumberFormat="1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2" fontId="6" fillId="9" borderId="18" xfId="0" applyNumberFormat="1" applyFont="1" applyFill="1" applyBorder="1" applyAlignment="1">
      <alignment horizontal="center" vertical="top" wrapText="1"/>
    </xf>
    <xf numFmtId="164" fontId="1" fillId="9" borderId="18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C3B487"/>
      <color rgb="FFFFF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29"/>
  <sheetViews>
    <sheetView tabSelected="1" zoomScaleNormal="100" workbookViewId="0">
      <selection activeCell="G11" sqref="G11"/>
    </sheetView>
  </sheetViews>
  <sheetFormatPr defaultColWidth="10.5" defaultRowHeight="11.45" customHeight="1" outlineLevelCol="1" x14ac:dyDescent="0.2"/>
  <cols>
    <col min="1" max="1" width="8" style="1" customWidth="1"/>
    <col min="2" max="2" width="12.83203125" style="1" customWidth="1"/>
    <col min="3" max="3" width="41" style="1" customWidth="1"/>
    <col min="4" max="4" width="10.5" style="1" customWidth="1"/>
    <col min="5" max="5" width="13.83203125" style="1" customWidth="1"/>
    <col min="6" max="6" width="10.5" style="1" customWidth="1"/>
    <col min="7" max="7" width="18.6640625" style="1" customWidth="1"/>
    <col min="8" max="8" width="11" style="1" customWidth="1"/>
    <col min="9" max="9" width="40" style="1" customWidth="1" outlineLevel="1"/>
    <col min="16" max="16" width="24.5" customWidth="1"/>
  </cols>
  <sheetData>
    <row r="1" spans="1:16" ht="18" customHeight="1" x14ac:dyDescent="0.2">
      <c r="A1" s="58" t="s">
        <v>0</v>
      </c>
      <c r="B1" s="58"/>
      <c r="C1" s="60" t="s">
        <v>35</v>
      </c>
      <c r="D1" s="60"/>
      <c r="E1" s="60"/>
      <c r="F1" s="60"/>
      <c r="G1" s="60"/>
      <c r="H1" s="60"/>
      <c r="I1" s="60"/>
    </row>
    <row r="2" spans="1:16" ht="38.1" customHeight="1" x14ac:dyDescent="0.2">
      <c r="A2" s="57" t="s">
        <v>1</v>
      </c>
      <c r="B2" s="57"/>
      <c r="C2" s="61" t="s">
        <v>34</v>
      </c>
      <c r="D2" s="61"/>
      <c r="E2" s="61"/>
      <c r="F2" s="61"/>
      <c r="G2" s="61"/>
      <c r="H2" s="61"/>
      <c r="I2" s="61"/>
    </row>
    <row r="3" spans="1:16" ht="12.95" customHeight="1" x14ac:dyDescent="0.2">
      <c r="A3" s="56" t="s">
        <v>2</v>
      </c>
      <c r="B3" s="56"/>
      <c r="C3" s="62">
        <f>G20</f>
        <v>0</v>
      </c>
      <c r="D3" s="63"/>
      <c r="E3" s="63"/>
      <c r="F3" s="63"/>
      <c r="G3" s="63"/>
      <c r="H3" s="63"/>
      <c r="I3" s="63"/>
    </row>
    <row r="4" spans="1:16" s="1" customFormat="1" ht="41.1" customHeight="1" x14ac:dyDescent="0.2">
      <c r="A4" s="51"/>
      <c r="B4" s="51" t="s">
        <v>4</v>
      </c>
      <c r="C4" s="52" t="s">
        <v>5</v>
      </c>
      <c r="D4" s="51" t="s">
        <v>6</v>
      </c>
      <c r="E4" s="51" t="s">
        <v>7</v>
      </c>
      <c r="F4" s="51" t="s">
        <v>8</v>
      </c>
      <c r="G4" s="51" t="s">
        <v>9</v>
      </c>
      <c r="H4" s="51" t="s">
        <v>10</v>
      </c>
      <c r="I4" s="53" t="s">
        <v>11</v>
      </c>
      <c r="K4" s="64" t="s">
        <v>32</v>
      </c>
      <c r="L4" s="64"/>
      <c r="M4" s="64"/>
      <c r="N4" s="64"/>
      <c r="O4" s="64"/>
      <c r="P4" s="64"/>
    </row>
    <row r="5" spans="1:16" s="4" customFormat="1" ht="63" customHeight="1" x14ac:dyDescent="0.2">
      <c r="A5" s="20"/>
      <c r="B5" s="50">
        <v>1</v>
      </c>
      <c r="C5" s="5" t="s">
        <v>36</v>
      </c>
      <c r="D5" s="78" t="s">
        <v>15</v>
      </c>
      <c r="E5" s="79">
        <v>543.08000000000004</v>
      </c>
      <c r="F5" s="21"/>
      <c r="G5" s="21">
        <f>E5*F5</f>
        <v>0</v>
      </c>
      <c r="H5" s="21"/>
      <c r="I5" s="55" t="s">
        <v>43</v>
      </c>
      <c r="K5" s="16"/>
      <c r="L5" s="16"/>
      <c r="M5" s="16"/>
      <c r="N5" s="16"/>
      <c r="O5" s="16"/>
      <c r="P5" s="15"/>
    </row>
    <row r="6" spans="1:16" s="4" customFormat="1" ht="27.75" customHeight="1" x14ac:dyDescent="0.2">
      <c r="A6" s="17"/>
      <c r="B6" s="36">
        <f>B5+1</f>
        <v>2</v>
      </c>
      <c r="C6" s="27" t="s">
        <v>45</v>
      </c>
      <c r="D6" s="80" t="s">
        <v>15</v>
      </c>
      <c r="E6" s="81">
        <v>543.08000000000004</v>
      </c>
      <c r="F6" s="18"/>
      <c r="G6" s="18">
        <f t="shared" ref="G6:G18" si="0">E6*F6</f>
        <v>0</v>
      </c>
      <c r="H6" s="33"/>
      <c r="I6" s="24" t="s">
        <v>46</v>
      </c>
      <c r="K6" s="16"/>
      <c r="L6" s="16"/>
      <c r="M6" s="16"/>
      <c r="N6" s="16"/>
      <c r="O6" s="16"/>
      <c r="P6" s="15"/>
    </row>
    <row r="7" spans="1:16" s="4" customFormat="1" ht="21.95" customHeight="1" x14ac:dyDescent="0.2">
      <c r="A7" s="17"/>
      <c r="B7" s="36">
        <f t="shared" ref="B7:B18" si="1">B6+1</f>
        <v>3</v>
      </c>
      <c r="C7" s="25" t="s">
        <v>18</v>
      </c>
      <c r="D7" s="82" t="s">
        <v>15</v>
      </c>
      <c r="E7" s="83">
        <v>104.1</v>
      </c>
      <c r="F7" s="18"/>
      <c r="G7" s="18">
        <f t="shared" si="0"/>
        <v>0</v>
      </c>
      <c r="H7" s="26"/>
      <c r="I7" s="19"/>
      <c r="K7" s="16"/>
      <c r="L7" s="16"/>
      <c r="M7" s="16"/>
      <c r="N7" s="16"/>
      <c r="O7" s="16"/>
      <c r="P7" s="15"/>
    </row>
    <row r="8" spans="1:16" s="4" customFormat="1" ht="29.25" customHeight="1" x14ac:dyDescent="0.2">
      <c r="A8" s="17"/>
      <c r="B8" s="36">
        <f t="shared" si="1"/>
        <v>4</v>
      </c>
      <c r="C8" s="27" t="s">
        <v>37</v>
      </c>
      <c r="D8" s="80" t="s">
        <v>15</v>
      </c>
      <c r="E8" s="81">
        <f>E7*H8</f>
        <v>109.30499999999999</v>
      </c>
      <c r="F8" s="18"/>
      <c r="G8" s="18">
        <f t="shared" si="0"/>
        <v>0</v>
      </c>
      <c r="H8" s="28">
        <v>1.05</v>
      </c>
      <c r="I8" s="19"/>
      <c r="K8" s="16"/>
      <c r="L8" s="16"/>
      <c r="M8" s="16"/>
      <c r="N8" s="16"/>
      <c r="O8" s="16"/>
      <c r="P8" s="15"/>
    </row>
    <row r="9" spans="1:16" s="4" customFormat="1" ht="62.25" customHeight="1" x14ac:dyDescent="0.2">
      <c r="A9" s="20"/>
      <c r="B9" s="50">
        <f t="shared" si="1"/>
        <v>5</v>
      </c>
      <c r="C9" s="48" t="s">
        <v>14</v>
      </c>
      <c r="D9" s="50" t="s">
        <v>15</v>
      </c>
      <c r="E9" s="49">
        <v>1059.1500000000001</v>
      </c>
      <c r="F9" s="49"/>
      <c r="G9" s="21">
        <f t="shared" si="0"/>
        <v>0</v>
      </c>
      <c r="H9" s="50"/>
      <c r="I9" s="55" t="s">
        <v>43</v>
      </c>
      <c r="K9" s="59" t="s">
        <v>33</v>
      </c>
      <c r="L9" s="59"/>
      <c r="M9" s="59"/>
      <c r="N9" s="59"/>
      <c r="O9" s="59"/>
      <c r="P9" s="15"/>
    </row>
    <row r="10" spans="1:16" s="4" customFormat="1" ht="26.25" customHeight="1" x14ac:dyDescent="0.2">
      <c r="A10" s="38"/>
      <c r="B10" s="36">
        <f t="shared" si="1"/>
        <v>6</v>
      </c>
      <c r="C10" s="27" t="s">
        <v>47</v>
      </c>
      <c r="D10" s="84" t="s">
        <v>15</v>
      </c>
      <c r="E10" s="35">
        <v>1059.1500000000001</v>
      </c>
      <c r="F10" s="39"/>
      <c r="G10" s="18">
        <f t="shared" si="0"/>
        <v>0</v>
      </c>
      <c r="H10" s="39"/>
      <c r="I10" s="24" t="s">
        <v>46</v>
      </c>
    </row>
    <row r="11" spans="1:16" s="4" customFormat="1" ht="21.95" customHeight="1" x14ac:dyDescent="0.2">
      <c r="A11" s="17"/>
      <c r="B11" s="36">
        <f t="shared" si="1"/>
        <v>7</v>
      </c>
      <c r="C11" s="34" t="s">
        <v>16</v>
      </c>
      <c r="D11" s="36" t="s">
        <v>15</v>
      </c>
      <c r="E11" s="35">
        <v>245.4</v>
      </c>
      <c r="F11" s="35"/>
      <c r="G11" s="18">
        <f t="shared" si="0"/>
        <v>0</v>
      </c>
      <c r="H11" s="36"/>
      <c r="I11" s="37"/>
    </row>
    <row r="12" spans="1:16" s="4" customFormat="1" ht="21.95" customHeight="1" x14ac:dyDescent="0.2">
      <c r="A12" s="38"/>
      <c r="B12" s="36">
        <f t="shared" si="1"/>
        <v>8</v>
      </c>
      <c r="C12" s="40" t="s">
        <v>17</v>
      </c>
      <c r="D12" s="84" t="s">
        <v>15</v>
      </c>
      <c r="E12" s="39">
        <f>E11*H12</f>
        <v>257.67</v>
      </c>
      <c r="F12" s="39"/>
      <c r="G12" s="18">
        <f t="shared" si="0"/>
        <v>0</v>
      </c>
      <c r="H12" s="39">
        <v>1.05</v>
      </c>
      <c r="I12" s="24"/>
      <c r="N12" s="32"/>
    </row>
    <row r="13" spans="1:16" s="4" customFormat="1" ht="21.95" customHeight="1" x14ac:dyDescent="0.2">
      <c r="A13" s="17"/>
      <c r="B13" s="36">
        <f t="shared" si="1"/>
        <v>9</v>
      </c>
      <c r="C13" s="34" t="s">
        <v>18</v>
      </c>
      <c r="D13" s="36" t="s">
        <v>15</v>
      </c>
      <c r="E13" s="35">
        <v>218.14</v>
      </c>
      <c r="F13" s="35"/>
      <c r="G13" s="18">
        <f t="shared" si="0"/>
        <v>0</v>
      </c>
      <c r="H13" s="36"/>
      <c r="I13" s="37"/>
      <c r="N13" s="32"/>
    </row>
    <row r="14" spans="1:16" s="4" customFormat="1" ht="21.95" customHeight="1" x14ac:dyDescent="0.2">
      <c r="A14" s="41"/>
      <c r="B14" s="36">
        <f t="shared" si="1"/>
        <v>10</v>
      </c>
      <c r="C14" s="42" t="s">
        <v>19</v>
      </c>
      <c r="D14" s="84" t="s">
        <v>15</v>
      </c>
      <c r="E14" s="43">
        <f>E13*H14</f>
        <v>229.047</v>
      </c>
      <c r="F14" s="43"/>
      <c r="G14" s="18">
        <f t="shared" si="0"/>
        <v>0</v>
      </c>
      <c r="H14" s="43">
        <v>1.05</v>
      </c>
      <c r="I14" s="37"/>
      <c r="N14" s="32"/>
    </row>
    <row r="15" spans="1:16" s="4" customFormat="1" ht="21.95" customHeight="1" x14ac:dyDescent="0.2">
      <c r="A15" s="44"/>
      <c r="B15" s="36">
        <f t="shared" si="1"/>
        <v>11</v>
      </c>
      <c r="C15" s="29" t="s">
        <v>38</v>
      </c>
      <c r="D15" s="85" t="s">
        <v>15</v>
      </c>
      <c r="E15" s="86">
        <v>109.07</v>
      </c>
      <c r="F15" s="45"/>
      <c r="G15" s="18">
        <f t="shared" si="0"/>
        <v>0</v>
      </c>
      <c r="H15" s="45"/>
      <c r="I15" s="46"/>
      <c r="N15" s="32"/>
    </row>
    <row r="16" spans="1:16" s="4" customFormat="1" ht="29.25" customHeight="1" x14ac:dyDescent="0.2">
      <c r="A16" s="44"/>
      <c r="B16" s="36">
        <f t="shared" si="1"/>
        <v>12</v>
      </c>
      <c r="C16" s="30" t="s">
        <v>39</v>
      </c>
      <c r="D16" s="87" t="s">
        <v>15</v>
      </c>
      <c r="E16" s="88">
        <f>E15*H16</f>
        <v>114.5235</v>
      </c>
      <c r="F16" s="45"/>
      <c r="G16" s="18">
        <f t="shared" si="0"/>
        <v>0</v>
      </c>
      <c r="H16" s="45">
        <v>1.05</v>
      </c>
      <c r="I16" s="46"/>
      <c r="N16" s="32"/>
    </row>
    <row r="17" spans="1:14" s="4" customFormat="1" ht="21.95" customHeight="1" x14ac:dyDescent="0.2">
      <c r="A17" s="44"/>
      <c r="B17" s="36">
        <f t="shared" si="1"/>
        <v>13</v>
      </c>
      <c r="C17" s="29" t="s">
        <v>40</v>
      </c>
      <c r="D17" s="85" t="s">
        <v>41</v>
      </c>
      <c r="E17" s="89">
        <v>341</v>
      </c>
      <c r="F17" s="45"/>
      <c r="G17" s="18">
        <f t="shared" si="0"/>
        <v>0</v>
      </c>
      <c r="H17" s="45"/>
      <c r="I17" s="47" t="s">
        <v>44</v>
      </c>
      <c r="N17" s="32"/>
    </row>
    <row r="18" spans="1:14" s="4" customFormat="1" ht="21.95" customHeight="1" thickBot="1" x14ac:dyDescent="0.25">
      <c r="A18" s="23"/>
      <c r="B18" s="36">
        <f t="shared" si="1"/>
        <v>14</v>
      </c>
      <c r="C18" s="30" t="s">
        <v>42</v>
      </c>
      <c r="D18" s="87" t="s">
        <v>41</v>
      </c>
      <c r="E18" s="88">
        <f>E17</f>
        <v>341</v>
      </c>
      <c r="F18" s="31"/>
      <c r="G18" s="18">
        <f t="shared" si="0"/>
        <v>0</v>
      </c>
      <c r="H18" s="31"/>
      <c r="I18" s="22"/>
      <c r="N18" s="32"/>
    </row>
    <row r="19" spans="1:14" s="1" customFormat="1" ht="11.1" customHeight="1" x14ac:dyDescent="0.2">
      <c r="A19" s="65" t="s">
        <v>20</v>
      </c>
      <c r="B19" s="66"/>
      <c r="C19" s="66"/>
      <c r="D19" s="66"/>
      <c r="E19" s="66"/>
      <c r="F19" s="8"/>
      <c r="G19" s="9">
        <f>G6+G8+G10+G12+G14+G16+G18</f>
        <v>0</v>
      </c>
      <c r="H19" s="8"/>
      <c r="I19" s="10"/>
    </row>
    <row r="20" spans="1:14" s="1" customFormat="1" ht="11.1" customHeight="1" x14ac:dyDescent="0.2">
      <c r="A20" s="67" t="s">
        <v>21</v>
      </c>
      <c r="B20" s="68"/>
      <c r="C20" s="68"/>
      <c r="D20" s="68"/>
      <c r="E20" s="68"/>
      <c r="F20" s="6"/>
      <c r="G20" s="7">
        <f>SUM(G5:G18)</f>
        <v>0</v>
      </c>
      <c r="H20" s="6"/>
      <c r="I20" s="11"/>
    </row>
    <row r="21" spans="1:14" ht="11.1" customHeight="1" thickBot="1" x14ac:dyDescent="0.25">
      <c r="A21" s="69" t="s">
        <v>22</v>
      </c>
      <c r="B21" s="70"/>
      <c r="C21" s="70"/>
      <c r="D21" s="70"/>
      <c r="E21" s="70"/>
      <c r="F21" s="12"/>
      <c r="G21" s="13">
        <f>G20*20/120</f>
        <v>0</v>
      </c>
      <c r="H21" s="12"/>
      <c r="I21" s="14"/>
    </row>
    <row r="22" spans="1:14" ht="28.5" customHeight="1" x14ac:dyDescent="0.2">
      <c r="A22" s="54" t="s">
        <v>23</v>
      </c>
    </row>
    <row r="23" spans="1:14" ht="24" customHeight="1" x14ac:dyDescent="0.2">
      <c r="A23" s="71" t="s">
        <v>24</v>
      </c>
      <c r="B23" s="71"/>
      <c r="C23" s="71"/>
      <c r="D23" s="71"/>
      <c r="E23" s="71"/>
      <c r="F23" s="71"/>
      <c r="G23" s="71"/>
      <c r="H23" s="71"/>
      <c r="I23" s="71"/>
    </row>
    <row r="24" spans="1:14" ht="24" customHeight="1" x14ac:dyDescent="0.2">
      <c r="A24" s="72" t="s">
        <v>29</v>
      </c>
      <c r="B24" s="73"/>
      <c r="C24" s="73"/>
      <c r="D24" s="73"/>
      <c r="E24" s="73"/>
      <c r="F24" s="73"/>
      <c r="G24" s="73"/>
      <c r="H24" s="73"/>
      <c r="I24" s="73"/>
    </row>
    <row r="25" spans="1:14" ht="87.75" customHeight="1" x14ac:dyDescent="0.2">
      <c r="A25" s="74" t="s">
        <v>25</v>
      </c>
      <c r="B25" s="74"/>
      <c r="C25" s="74"/>
      <c r="D25" s="74"/>
      <c r="E25" s="74"/>
      <c r="F25" s="74"/>
      <c r="G25" s="74"/>
      <c r="H25" s="74"/>
      <c r="I25" s="74"/>
    </row>
    <row r="26" spans="1:14" ht="27" customHeight="1" x14ac:dyDescent="0.2">
      <c r="A26" s="74" t="s">
        <v>30</v>
      </c>
      <c r="B26" s="74"/>
      <c r="C26" s="74"/>
      <c r="D26" s="74"/>
      <c r="E26" s="74"/>
      <c r="F26" s="74"/>
      <c r="G26" s="74"/>
      <c r="H26" s="74"/>
      <c r="I26" s="74"/>
    </row>
    <row r="27" spans="1:14" ht="28.5" customHeight="1" x14ac:dyDescent="0.2">
      <c r="A27" s="75" t="s">
        <v>26</v>
      </c>
      <c r="B27" s="75"/>
      <c r="C27" s="75"/>
      <c r="D27" s="75"/>
      <c r="E27" s="75"/>
      <c r="F27" s="75"/>
      <c r="G27" s="75"/>
      <c r="H27" s="75"/>
      <c r="I27" s="75"/>
    </row>
    <row r="28" spans="1:14" ht="56.1" customHeight="1" x14ac:dyDescent="0.2">
      <c r="A28" s="76" t="s">
        <v>27</v>
      </c>
      <c r="B28" s="76"/>
      <c r="C28" s="76"/>
      <c r="D28" s="76"/>
      <c r="E28" s="76"/>
      <c r="F28" s="76"/>
      <c r="G28" s="76"/>
      <c r="H28" s="76"/>
      <c r="I28" s="76"/>
    </row>
    <row r="29" spans="1:14" ht="33" customHeight="1" x14ac:dyDescent="0.2">
      <c r="A29" s="77" t="s">
        <v>31</v>
      </c>
      <c r="B29" s="77"/>
      <c r="C29" s="77"/>
      <c r="D29" s="77"/>
      <c r="E29" s="77"/>
      <c r="F29" s="77"/>
      <c r="G29" s="77"/>
      <c r="H29" s="77"/>
      <c r="I29" s="77"/>
    </row>
  </sheetData>
  <mergeCells count="18">
    <mergeCell ref="A25:I25"/>
    <mergeCell ref="A26:I26"/>
    <mergeCell ref="A27:I27"/>
    <mergeCell ref="A28:I28"/>
    <mergeCell ref="A29:I29"/>
    <mergeCell ref="A19:E19"/>
    <mergeCell ref="A20:E20"/>
    <mergeCell ref="A21:E21"/>
    <mergeCell ref="A23:I23"/>
    <mergeCell ref="A24:I24"/>
    <mergeCell ref="A3:B3"/>
    <mergeCell ref="A2:B2"/>
    <mergeCell ref="A1:B1"/>
    <mergeCell ref="K9:O9"/>
    <mergeCell ref="C1:I1"/>
    <mergeCell ref="C2:I2"/>
    <mergeCell ref="C3:I3"/>
    <mergeCell ref="K4:P4"/>
  </mergeCells>
  <pageMargins left="0.39370078740157483" right="0.39370078740157483" top="0.39370078740157483" bottom="0.39370078740157483" header="0" footer="0"/>
  <pageSetup scale="93" pageOrder="overThenDown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1"/>
  <sheetViews>
    <sheetView view="pageBreakPreview" zoomScale="60" zoomScaleNormal="100" workbookViewId="0">
      <selection activeCell="T14" sqref="T14"/>
    </sheetView>
  </sheetViews>
  <sheetFormatPr defaultColWidth="10.5" defaultRowHeight="11.45" customHeight="1" x14ac:dyDescent="0.2"/>
  <cols>
    <col min="1" max="1" width="8" style="1" customWidth="1"/>
    <col min="2" max="2" width="12.83203125" style="1" customWidth="1"/>
    <col min="3" max="3" width="32.6640625" style="1" customWidth="1"/>
    <col min="4" max="6" width="10.5" style="1" customWidth="1"/>
    <col min="7" max="7" width="18.6640625" style="1" customWidth="1"/>
    <col min="8" max="8" width="12.1640625" style="1" customWidth="1"/>
    <col min="9" max="9" width="19.1640625" style="1" customWidth="1"/>
    <col min="10" max="11" width="10.5" style="1" hidden="1" customWidth="1"/>
  </cols>
  <sheetData>
    <row r="1" spans="1:11" s="1" customFormat="1" ht="41.1" customHeight="1" x14ac:dyDescent="0.2">
      <c r="A1" s="2" t="s">
        <v>3</v>
      </c>
      <c r="B1" s="2" t="s">
        <v>4</v>
      </c>
      <c r="C1" s="2" t="s">
        <v>28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</v>
      </c>
      <c r="J1" s="2" t="s">
        <v>12</v>
      </c>
      <c r="K1" s="2" t="s">
        <v>13</v>
      </c>
    </row>
  </sheetData>
  <pageMargins left="0.39370078740157483" right="0.39370078740157483" top="0.39370078740157483" bottom="0.39370078740157483" header="0" footer="0"/>
  <pageSetup scale="95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ЦД</vt:lpstr>
      <vt:lpstr>Изменения</vt:lpstr>
      <vt:lpstr>Изменения!Область_печати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Якубенко Кристина Петровна</dc:creator>
  <cp:lastModifiedBy>Im</cp:lastModifiedBy>
  <dcterms:created xsi:type="dcterms:W3CDTF">2023-03-14T01:07:44Z</dcterms:created>
  <dcterms:modified xsi:type="dcterms:W3CDTF">2024-05-06T06:10:42Z</dcterms:modified>
</cp:coreProperties>
</file>